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ellesifi.sharepoint.com/sites/DigitaidotKunnollaVauhtiin/Shared Documents/Tuotekehitys/Kurssimateriaali Kevat 2021/kunnollavauhtiin2/public/attachments/"/>
    </mc:Choice>
  </mc:AlternateContent>
  <xr:revisionPtr revIDLastSave="16" documentId="8_{5B2E45AF-85D0-40DA-834B-BF7CD1C2C599}" xr6:coauthVersionLast="46" xr6:coauthVersionMax="46" xr10:uidLastSave="{3DD2C289-1CD7-3C46-8B26-A0E5BBA9AC48}"/>
  <bookViews>
    <workbookView xWindow="780" yWindow="500" windowWidth="19420" windowHeight="10420" xr2:uid="{14F994E9-7694-4CA9-80F3-EADFA0BA1097}"/>
  </bookViews>
  <sheets>
    <sheet name="Summa" sheetId="1" r:id="rId1"/>
    <sheet name="VALMIS Summa" sheetId="2" r:id="rId2"/>
    <sheet name="Peruskaavat" sheetId="4" r:id="rId3"/>
    <sheet name="VALMIS Peruskaavat" sheetId="5" r:id="rId4"/>
    <sheet name="Kumulatiivinen" sheetId="6" r:id="rId5"/>
    <sheet name="VALMIS Kumulatiivinen" sheetId="7" r:id="rId6"/>
    <sheet name="Suoraviittaus" sheetId="9" r:id="rId7"/>
    <sheet name="VALMIS Suoraviittaus" sheetId="10" r:id="rId8"/>
  </sheets>
  <externalReferences>
    <externalReference r:id="rId9"/>
    <externalReference r:id="rId10"/>
    <externalReference r:id="rId11"/>
    <externalReference r:id="rId12"/>
  </externalReferences>
  <definedNames>
    <definedName name="_Ale1">[1]jäljittäminen!$C$3</definedName>
    <definedName name="_Ale2">[1]jäljittäminen!$C$4</definedName>
    <definedName name="Aineisto">'[2]tietokantafunktiot II'!$A$13:$J$308</definedName>
    <definedName name="Alepros1">#REF!</definedName>
    <definedName name="Alepros2">#REF!</definedName>
    <definedName name="AsiakasTyyppi">#REF!</definedName>
    <definedName name="EhtoKululasku">'[2]tietokantafunktiot II'!$B$8:$D$11</definedName>
    <definedName name="EhtoMatkalasku">'[2]tietokantafunktiot II'!$B$3:$D$6</definedName>
    <definedName name="Englanniksi">#REF!</definedName>
    <definedName name="HTML_CodePage" hidden="1">1252</definedName>
    <definedName name="HTML_Control" localSheetId="4" hidden="1">{"'html'!$A$3:$E$17"}</definedName>
    <definedName name="HTML_Control" localSheetId="6" hidden="1">{"'html'!$A$3:$E$17"}</definedName>
    <definedName name="HTML_Control" localSheetId="5" hidden="1">{"'html'!$A$3:$E$17"}</definedName>
    <definedName name="HTML_Control" localSheetId="7" hidden="1">{"'html'!$A$3:$E$17"}</definedName>
    <definedName name="HTML_Control" hidden="1">{"'html'!$A$3:$E$17"}</definedName>
    <definedName name="HTML_Description" hidden="1">""</definedName>
    <definedName name="HTML_Email" hidden="1">""</definedName>
    <definedName name="HTML_Header" hidden="1">"Tyhjät tilat"</definedName>
    <definedName name="HTML_LastUpdate" hidden="1">"11/28/99"</definedName>
    <definedName name="HTML_LineAfter" hidden="1">FALSE</definedName>
    <definedName name="HTML_LineBefore" hidden="1">FALSE</definedName>
    <definedName name="HTML_Name" hidden="1">"Liisa Lampinen"</definedName>
    <definedName name="HTML_OBDlg2" hidden="1">TRUE</definedName>
    <definedName name="HTML_OBDlg4" hidden="1">TRUE</definedName>
    <definedName name="HTML_OS" hidden="1">0</definedName>
    <definedName name="HTML_PathFile" hidden="1">"E:\_Harjot\_Excel\Perus\tyhjattilat.htm"</definedName>
    <definedName name="HTML_Title" hidden="1">"Tyhjät tilat"</definedName>
    <definedName name="Hälyraja">#REF!</definedName>
    <definedName name="Järjestysluvut">#REF!</definedName>
    <definedName name="KantaAsiakas">#REF!</definedName>
    <definedName name="KantaAsiakaspros">#REF!</definedName>
    <definedName name="Lyhenteet">#REF!</definedName>
    <definedName name="Minimikorotus">'[3]palkat (aluenimillä)'!$B$3</definedName>
    <definedName name="Määrä">#REF!</definedName>
    <definedName name="n" localSheetId="4" hidden="1">{"'html'!$A$3:$E$17"}</definedName>
    <definedName name="n" localSheetId="6" hidden="1">{"'html'!$A$3:$E$17"}</definedName>
    <definedName name="n" localSheetId="5" hidden="1">{"'html'!$A$3:$E$17"}</definedName>
    <definedName name="n" localSheetId="7" hidden="1">{"'html'!$A$3:$E$17"}</definedName>
    <definedName name="n" hidden="1">{"'html'!$A$3:$E$17"}</definedName>
    <definedName name="Nykyinen_palkka">'[3]palkat (aluenimillä)'!$B$5:$B$12</definedName>
    <definedName name="Peruspros">#REF!</definedName>
    <definedName name="Prosenttikorotus">'[3]palkat (aluenimillä)'!$B$2</definedName>
    <definedName name="ProvisioProsentit">#REF!</definedName>
    <definedName name="Raja">[1]jäljittäminen!$C$5</definedName>
    <definedName name="Suomeksi">#REF!</definedName>
    <definedName name="Suurasiakaspros">#REF!</definedName>
    <definedName name="Tuotelista">[4]Tuotteet!$A$4:$I$68</definedName>
    <definedName name="Tuoteluettelo">#REF!</definedName>
    <definedName name="Työkokemus">#REF!</definedName>
    <definedName name="Varastosald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7" l="1"/>
  <c r="E10" i="5"/>
  <c r="D10" i="5"/>
  <c r="C10" i="5"/>
  <c r="B10" i="5"/>
  <c r="C17" i="2"/>
  <c r="D17" i="2"/>
  <c r="E17" i="2"/>
  <c r="B17" i="2"/>
  <c r="G6" i="10" l="1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5" i="10"/>
  <c r="C21" i="10"/>
  <c r="D21" i="10"/>
  <c r="E21" i="10"/>
  <c r="F21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5" i="10"/>
  <c r="F4" i="7"/>
  <c r="F5" i="7"/>
  <c r="F6" i="7" s="1"/>
  <c r="F7" i="7" s="1"/>
  <c r="F8" i="7" s="1"/>
  <c r="F9" i="7" s="1"/>
  <c r="F10" i="7" s="1"/>
  <c r="F11" i="7" s="1"/>
  <c r="F12" i="7" s="1"/>
  <c r="F13" i="7" s="1"/>
  <c r="F2" i="7"/>
  <c r="F3" i="7" s="1"/>
  <c r="E3" i="7"/>
  <c r="E4" i="7"/>
  <c r="E5" i="7"/>
  <c r="E6" i="7"/>
  <c r="E7" i="7"/>
  <c r="E8" i="7"/>
  <c r="E9" i="7"/>
  <c r="E10" i="7"/>
  <c r="E11" i="7"/>
  <c r="E12" i="7"/>
  <c r="E13" i="7"/>
  <c r="E2" i="7"/>
  <c r="D4" i="7"/>
  <c r="D5" i="7" s="1"/>
  <c r="D6" i="7" s="1"/>
  <c r="D7" i="7" s="1"/>
  <c r="D8" i="7" s="1"/>
  <c r="D9" i="7" s="1"/>
  <c r="D10" i="7" s="1"/>
  <c r="D11" i="7" s="1"/>
  <c r="D12" i="7" s="1"/>
  <c r="D13" i="7" s="1"/>
  <c r="B14" i="7"/>
  <c r="C14" i="7"/>
  <c r="D3" i="7"/>
  <c r="D2" i="7"/>
  <c r="D4" i="5"/>
  <c r="E4" i="5" s="1"/>
  <c r="D5" i="5"/>
  <c r="D6" i="5"/>
  <c r="E6" i="5" s="1"/>
  <c r="D7" i="5"/>
  <c r="D8" i="5"/>
  <c r="E8" i="5" s="1"/>
  <c r="D9" i="5"/>
  <c r="E9" i="5" s="1"/>
  <c r="D3" i="5"/>
  <c r="E3" i="5" s="1"/>
  <c r="E5" i="5"/>
  <c r="E7" i="5"/>
  <c r="B15" i="2" l="1"/>
  <c r="C15" i="2"/>
  <c r="D15" i="2"/>
  <c r="E10" i="2"/>
  <c r="E11" i="2"/>
  <c r="E12" i="2"/>
  <c r="E13" i="2"/>
  <c r="E14" i="2"/>
  <c r="B8" i="2"/>
  <c r="C8" i="2"/>
  <c r="D8" i="2"/>
  <c r="E3" i="2"/>
  <c r="E4" i="2"/>
  <c r="E5" i="2"/>
  <c r="E6" i="2"/>
  <c r="E7" i="2"/>
  <c r="E8" i="2" l="1"/>
  <c r="E1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Oma Nimi</author>
  </authors>
  <commentList>
    <comment ref="D2" authorId="0" shapeId="0" xr:uid="{44446551-2F64-42B9-A70E-C3159DBCCB99}">
      <text>
        <r>
          <rPr>
            <b/>
            <sz val="9"/>
            <color indexed="81"/>
            <rFont val="Tahoma"/>
            <family val="2"/>
          </rPr>
          <t>Oma Nimi:</t>
        </r>
        <r>
          <rPr>
            <sz val="9"/>
            <color indexed="81"/>
            <rFont val="Tahoma"/>
            <family val="2"/>
          </rPr>
          <t xml:space="preserve">
=Myynti-budjetti</t>
        </r>
      </text>
    </comment>
    <comment ref="E2" authorId="0" shapeId="0" xr:uid="{751323FF-AC5C-48B1-AE10-9F0E6E5956EB}">
      <text>
        <r>
          <rPr>
            <b/>
            <sz val="9"/>
            <color indexed="81"/>
            <rFont val="Tahoma"/>
            <family val="2"/>
          </rPr>
          <t>Oma Nimi:</t>
        </r>
        <r>
          <rPr>
            <sz val="9"/>
            <color indexed="81"/>
            <rFont val="Tahoma"/>
            <family val="2"/>
          </rPr>
          <t xml:space="preserve">
=Ero €/budjetti%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Oma Nimi</author>
  </authors>
  <commentList>
    <comment ref="E1" authorId="0" shapeId="0" xr:uid="{BA2CDC65-0305-47C7-9150-08D4F0F71C1A}">
      <text>
        <r>
          <rPr>
            <b/>
            <sz val="9"/>
            <color indexed="81"/>
            <rFont val="Tahoma"/>
            <family val="2"/>
          </rPr>
          <t>Oma Nimi:</t>
        </r>
        <r>
          <rPr>
            <sz val="9"/>
            <color indexed="81"/>
            <rFont val="Tahoma"/>
            <family val="2"/>
          </rPr>
          <t xml:space="preserve">
=Tarjoukset-voitetut</t>
        </r>
      </text>
    </comment>
    <comment ref="D2" authorId="0" shapeId="0" xr:uid="{8BB99407-8C9E-41E6-B608-66796C4DBBBA}">
      <text>
        <r>
          <rPr>
            <b/>
            <sz val="9"/>
            <color indexed="81"/>
            <rFont val="Tahoma"/>
            <family val="2"/>
          </rPr>
          <t>Oma Nimi:</t>
        </r>
        <r>
          <rPr>
            <sz val="9"/>
            <color indexed="81"/>
            <rFont val="Tahoma"/>
            <family val="2"/>
          </rPr>
          <t xml:space="preserve">
=voitetut</t>
        </r>
      </text>
    </comment>
    <comment ref="F2" authorId="0" shapeId="0" xr:uid="{754B91C3-9C02-4140-AA40-2E0603280834}">
      <text>
        <r>
          <rPr>
            <b/>
            <sz val="9"/>
            <color indexed="81"/>
            <rFont val="Tahoma"/>
            <family val="2"/>
          </rPr>
          <t>Oma Nimi:</t>
        </r>
        <r>
          <rPr>
            <sz val="9"/>
            <color indexed="81"/>
            <rFont val="Tahoma"/>
            <family val="2"/>
          </rPr>
          <t xml:space="preserve">
=hävityt</t>
        </r>
      </text>
    </comment>
    <comment ref="D3" authorId="0" shapeId="0" xr:uid="{10546C05-62C1-4BE8-8C3A-E5714988A8DC}">
      <text>
        <r>
          <rPr>
            <b/>
            <sz val="9"/>
            <color indexed="81"/>
            <rFont val="Tahoma"/>
            <family val="2"/>
          </rPr>
          <t>Oma Nimi:</t>
        </r>
        <r>
          <rPr>
            <sz val="9"/>
            <color indexed="81"/>
            <rFont val="Tahoma"/>
            <family val="2"/>
          </rPr>
          <t xml:space="preserve">
=edellinen luku+helmikuun voitetut</t>
        </r>
      </text>
    </comment>
    <comment ref="F3" authorId="0" shapeId="0" xr:uid="{2018866D-3172-429A-B5F5-FEABF416207E}">
      <text>
        <r>
          <rPr>
            <b/>
            <sz val="9"/>
            <color indexed="81"/>
            <rFont val="Tahoma"/>
            <family val="2"/>
          </rPr>
          <t>Oma Nimi:</t>
        </r>
        <r>
          <rPr>
            <sz val="9"/>
            <color indexed="81"/>
            <rFont val="Tahoma"/>
            <family val="2"/>
          </rPr>
          <t xml:space="preserve">
=edellinen luku+helmikuun hävityt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Oma Nimi</author>
  </authors>
  <commentList>
    <comment ref="E1" authorId="0" shapeId="0" xr:uid="{241AB074-F23F-45AE-BBCD-B40243530D02}">
      <text>
        <r>
          <rPr>
            <b/>
            <sz val="9"/>
            <color indexed="81"/>
            <rFont val="Tahoma"/>
            <family val="2"/>
          </rPr>
          <t>Oma Nimi:</t>
        </r>
        <r>
          <rPr>
            <sz val="9"/>
            <color indexed="81"/>
            <rFont val="Tahoma"/>
            <family val="2"/>
          </rPr>
          <t xml:space="preserve">
=Tarjoukset-voitetut</t>
        </r>
      </text>
    </comment>
    <comment ref="D2" authorId="0" shapeId="0" xr:uid="{67CA6830-DBD5-43D3-BB53-8C5605E88266}">
      <text>
        <r>
          <rPr>
            <b/>
            <sz val="9"/>
            <color indexed="81"/>
            <rFont val="Tahoma"/>
            <family val="2"/>
          </rPr>
          <t>Oma Nimi:</t>
        </r>
        <r>
          <rPr>
            <sz val="9"/>
            <color indexed="81"/>
            <rFont val="Tahoma"/>
            <family val="2"/>
          </rPr>
          <t xml:space="preserve">
=voitetut</t>
        </r>
      </text>
    </comment>
    <comment ref="F2" authorId="0" shapeId="0" xr:uid="{F1007BE8-E7BC-4AF7-87B7-228164392966}">
      <text>
        <r>
          <rPr>
            <b/>
            <sz val="9"/>
            <color indexed="81"/>
            <rFont val="Tahoma"/>
            <family val="2"/>
          </rPr>
          <t>Oma Nimi:</t>
        </r>
        <r>
          <rPr>
            <sz val="9"/>
            <color indexed="81"/>
            <rFont val="Tahoma"/>
            <family val="2"/>
          </rPr>
          <t xml:space="preserve">
=voitetut</t>
        </r>
      </text>
    </comment>
    <comment ref="D3" authorId="0" shapeId="0" xr:uid="{A421AB33-E2E2-4E33-8A3F-4C75DEE478CD}">
      <text>
        <r>
          <rPr>
            <b/>
            <sz val="9"/>
            <color indexed="81"/>
            <rFont val="Tahoma"/>
            <family val="2"/>
          </rPr>
          <t>Oma Nimi:</t>
        </r>
        <r>
          <rPr>
            <sz val="9"/>
            <color indexed="81"/>
            <rFont val="Tahoma"/>
            <family val="2"/>
          </rPr>
          <t xml:space="preserve">
=edellinen luku+helmikuun voitetut</t>
        </r>
      </text>
    </comment>
    <comment ref="F3" authorId="0" shapeId="0" xr:uid="{BBBF4CFE-D6D0-41EC-8126-CFF44B0043BB}">
      <text>
        <r>
          <rPr>
            <b/>
            <sz val="9"/>
            <color indexed="81"/>
            <rFont val="Tahoma"/>
            <family val="2"/>
          </rPr>
          <t>Oma Nimi:</t>
        </r>
        <r>
          <rPr>
            <sz val="9"/>
            <color indexed="81"/>
            <rFont val="Tahoma"/>
            <family val="2"/>
          </rPr>
          <t xml:space="preserve">
=edellinen luku+helmikuun voitetut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Tekijä</author>
  </authors>
  <commentList>
    <comment ref="D4" authorId="0" shapeId="0" xr:uid="{8B6C50CA-7EBE-40D2-8F51-931B5AA27158}">
      <text>
        <r>
          <rPr>
            <sz val="9"/>
            <color indexed="81"/>
            <rFont val="Tahoma"/>
            <family val="2"/>
          </rPr>
          <t>=yksikköhinta*lukumäärä</t>
        </r>
      </text>
    </comment>
    <comment ref="E4" authorId="0" shapeId="0" xr:uid="{8DD22B0B-EF53-4932-9BAA-C24C25A866A7}">
      <text>
        <r>
          <rPr>
            <sz val="9"/>
            <color indexed="81"/>
            <rFont val="Tahoma"/>
            <family val="2"/>
          </rPr>
          <t>=yhteensä*alennuspros</t>
        </r>
      </text>
    </comment>
    <comment ref="F4" authorId="0" shapeId="0" xr:uid="{8D37FD9A-3A5D-4CBC-857B-50E038C18134}">
      <text>
        <r>
          <rPr>
            <sz val="9"/>
            <color indexed="81"/>
            <rFont val="Tahoma"/>
            <family val="2"/>
          </rPr>
          <t>=yhteensä-alennus</t>
        </r>
      </text>
    </comment>
    <comment ref="G4" authorId="0" shapeId="0" xr:uid="{0E2B70DA-FA71-4522-905E-3560CB0A291B}">
      <text>
        <r>
          <rPr>
            <sz val="9"/>
            <color indexed="81"/>
            <rFont val="Tahoma"/>
            <family val="2"/>
          </rPr>
          <t>=hinta alennettuna/hinta alennttuna yhteensä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Tekijä</author>
  </authors>
  <commentList>
    <comment ref="D4" authorId="0" shapeId="0" xr:uid="{C94237F9-6432-4A13-9B50-2652C4975BE3}">
      <text>
        <r>
          <rPr>
            <sz val="9"/>
            <color indexed="81"/>
            <rFont val="Tahoma"/>
            <family val="2"/>
          </rPr>
          <t>=yksikköhinta*lukumäärä</t>
        </r>
      </text>
    </comment>
    <comment ref="E4" authorId="0" shapeId="0" xr:uid="{9F1EF3A2-5E22-4D00-9050-482541C4E590}">
      <text>
        <r>
          <rPr>
            <sz val="9"/>
            <color indexed="81"/>
            <rFont val="Tahoma"/>
            <family val="2"/>
          </rPr>
          <t>=yhteensä*alennuspros</t>
        </r>
      </text>
    </comment>
    <comment ref="F4" authorId="0" shapeId="0" xr:uid="{F902E0B1-3AB3-4F44-9DF0-5B99AD37931D}">
      <text>
        <r>
          <rPr>
            <sz val="9"/>
            <color indexed="81"/>
            <rFont val="Tahoma"/>
            <family val="2"/>
          </rPr>
          <t>=yhteensä-alennus</t>
        </r>
      </text>
    </comment>
    <comment ref="G4" authorId="0" shapeId="0" xr:uid="{8247B30C-D6F4-4711-9B1C-A1BDE98FFBAA}">
      <text>
        <r>
          <rPr>
            <sz val="9"/>
            <color indexed="81"/>
            <rFont val="Tahoma"/>
            <family val="2"/>
          </rPr>
          <t>=hinta alennettuna/hinta alennttuna yhteensä</t>
        </r>
      </text>
    </comment>
  </commentList>
</comments>
</file>

<file path=xl/sharedStrings.xml><?xml version="1.0" encoding="utf-8"?>
<sst xmlns="http://schemas.openxmlformats.org/spreadsheetml/2006/main" count="154" uniqueCount="77">
  <si>
    <t>Alue</t>
  </si>
  <si>
    <t>tammikuu</t>
  </si>
  <si>
    <t>helmikuu</t>
  </si>
  <si>
    <t>maaliskuu</t>
  </si>
  <si>
    <t>1. nelj.</t>
  </si>
  <si>
    <t>Etelä</t>
  </si>
  <si>
    <t>Palkat</t>
  </si>
  <si>
    <t>Tarvikkeet</t>
  </si>
  <si>
    <t>Laitteet</t>
  </si>
  <si>
    <t>Leasing</t>
  </si>
  <si>
    <t>Mainonta</t>
  </si>
  <si>
    <t>Etelä yht.</t>
  </si>
  <si>
    <t>Pohjoinen</t>
  </si>
  <si>
    <t>Pohjoinen yht.</t>
  </si>
  <si>
    <t>YHTEENSÄ</t>
  </si>
  <si>
    <t>Tuote</t>
  </si>
  <si>
    <t>Osato</t>
  </si>
  <si>
    <t>Osato 1</t>
  </si>
  <si>
    <t>Osato 2</t>
  </si>
  <si>
    <t>Osato 3</t>
  </si>
  <si>
    <t>Osato 4</t>
  </si>
  <si>
    <t>Osato 5</t>
  </si>
  <si>
    <t>Osato 6</t>
  </si>
  <si>
    <t>Osato 7</t>
  </si>
  <si>
    <t>Yhteensä</t>
  </si>
  <si>
    <t>Myynti</t>
  </si>
  <si>
    <t>Budjetti</t>
  </si>
  <si>
    <t>Ero €</t>
  </si>
  <si>
    <t>Ero %</t>
  </si>
  <si>
    <t>Kuukausi</t>
  </si>
  <si>
    <t>Tarjoukset</t>
  </si>
  <si>
    <t>Voitetut</t>
  </si>
  <si>
    <t>Kumulat. voitetut</t>
  </si>
  <si>
    <t>Hävityt</t>
  </si>
  <si>
    <t>Kumulat. hävityt</t>
  </si>
  <si>
    <t>Tammi</t>
  </si>
  <si>
    <t>Helmi</t>
  </si>
  <si>
    <t>Maalis</t>
  </si>
  <si>
    <t>Huhti</t>
  </si>
  <si>
    <t>Touko</t>
  </si>
  <si>
    <t>Kesä</t>
  </si>
  <si>
    <t>Heinä</t>
  </si>
  <si>
    <t>Elo</t>
  </si>
  <si>
    <t>Syys</t>
  </si>
  <si>
    <t>Loka</t>
  </si>
  <si>
    <t>Marras</t>
  </si>
  <si>
    <t>Joulu</t>
  </si>
  <si>
    <t>Alennuspros.</t>
  </si>
  <si>
    <t>Yksikköhinta</t>
  </si>
  <si>
    <t>Lukumäärä</t>
  </si>
  <si>
    <t>Alennus</t>
  </si>
  <si>
    <t>Hinta
alennettuna</t>
  </si>
  <si>
    <t>Prosentti-
osuus</t>
  </si>
  <si>
    <t>Ruuvi</t>
  </si>
  <si>
    <t>Meisseli</t>
  </si>
  <si>
    <t>Jakoavain</t>
  </si>
  <si>
    <t>Pihdit</t>
  </si>
  <si>
    <t>Mutteri</t>
  </si>
  <si>
    <t>Saha</t>
  </si>
  <si>
    <t>Kolvi</t>
  </si>
  <si>
    <t>Naula</t>
  </si>
  <si>
    <t>Pultti</t>
  </si>
  <si>
    <t>Levy</t>
  </si>
  <si>
    <t>Sorkka</t>
  </si>
  <si>
    <t>Rauta</t>
  </si>
  <si>
    <t>Sorkkarauta</t>
  </si>
  <si>
    <t>Vasara</t>
  </si>
  <si>
    <t>Sorvi</t>
  </si>
  <si>
    <t>Höylä</t>
  </si>
  <si>
    <t>Osasto</t>
  </si>
  <si>
    <t>Osasto 1</t>
  </si>
  <si>
    <t>Osasto 2</t>
  </si>
  <si>
    <t>Osasto 3</t>
  </si>
  <si>
    <t>Osasto 4</t>
  </si>
  <si>
    <t>Osasto 5</t>
  </si>
  <si>
    <t>Osasto 6</t>
  </si>
  <si>
    <t>Osasto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</si>
</sst>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sz val="10"/>
      <name val="MS Sans Serif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</borders>
  <cellStyleXfs count="16">
    <xf numFmtId="0" fontId="0" fillId="0" borderId="0"/>
    <xf numFmtId="0" fontId="3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1" fillId="3" borderId="0" applyNumberFormat="0" applyBorder="0" applyAlignment="0" applyProtection="0"/>
    <xf numFmtId="0" fontId="1" fillId="0" borderId="0"/>
    <xf numFmtId="0" fontId="4" fillId="2" borderId="0" applyNumberFormat="0" applyAlignment="0" applyProtection="0"/>
    <xf numFmtId="0" fontId="7" fillId="0" borderId="0"/>
    <xf numFmtId="0" fontId="8" fillId="0" borderId="0"/>
    <xf numFmtId="0" fontId="12" fillId="0" borderId="0"/>
    <xf numFmtId="8" fontId="12" fillId="0" borderId="0" applyFont="0" applyFill="0" applyBorder="0" applyAlignment="0" applyProtection="0"/>
    <xf numFmtId="0" fontId="13" fillId="0" borderId="0"/>
    <xf numFmtId="0" fontId="1" fillId="0" borderId="0"/>
    <xf numFmtId="0" fontId="6" fillId="4" borderId="0" applyNumberFormat="0" applyBorder="0" applyAlignment="0" applyProtection="0"/>
    <xf numFmtId="0" fontId="2" fillId="0" borderId="1" applyNumberFormat="0" applyFill="0" applyAlignment="0" applyProtection="0"/>
    <xf numFmtId="0" fontId="1" fillId="5" borderId="0" applyNumberFormat="0" applyBorder="0" applyAlignment="0" applyProtection="0"/>
    <xf numFmtId="0" fontId="5" fillId="0" borderId="2" applyNumberFormat="0" applyFill="0" applyAlignment="0" applyProtection="0"/>
  </cellStyleXfs>
  <cellXfs count="34">
    <xf numFmtId="0" fontId="0" fillId="0" borderId="0" xfId="0"/>
    <xf numFmtId="0" fontId="1" fillId="0" borderId="0" xfId="4" applyFont="1"/>
    <xf numFmtId="0" fontId="1" fillId="2" borderId="0" xfId="5" applyFont="1"/>
    <xf numFmtId="0" fontId="1" fillId="3" borderId="0" xfId="3"/>
    <xf numFmtId="0" fontId="3" fillId="0" borderId="0" xfId="1"/>
    <xf numFmtId="0" fontId="5" fillId="0" borderId="2" xfId="2"/>
    <xf numFmtId="0" fontId="5" fillId="2" borderId="2" xfId="2" applyFill="1"/>
    <xf numFmtId="0" fontId="1" fillId="3" borderId="0" xfId="3" applyAlignment="1">
      <alignment horizontal="right"/>
    </xf>
    <xf numFmtId="2" fontId="0" fillId="0" borderId="0" xfId="0" applyNumberFormat="1"/>
    <xf numFmtId="3" fontId="0" fillId="0" borderId="0" xfId="0" applyNumberFormat="1"/>
    <xf numFmtId="0" fontId="1" fillId="0" borderId="0" xfId="8" applyFont="1"/>
    <xf numFmtId="0" fontId="1" fillId="6" borderId="0" xfId="9" applyNumberFormat="1" applyFont="1" applyFill="1"/>
    <xf numFmtId="0" fontId="1" fillId="6" borderId="0" xfId="8" applyFont="1" applyFill="1"/>
    <xf numFmtId="0" fontId="1" fillId="0" borderId="0" xfId="10" applyFont="1"/>
    <xf numFmtId="9" fontId="1" fillId="2" borderId="0" xfId="5" applyNumberFormat="1" applyFont="1"/>
    <xf numFmtId="0" fontId="1" fillId="0" borderId="3" xfId="4" applyFont="1" applyBorder="1"/>
    <xf numFmtId="0" fontId="1" fillId="0" borderId="4" xfId="4" applyFont="1" applyBorder="1"/>
    <xf numFmtId="0" fontId="1" fillId="2" borderId="4" xfId="5" applyFont="1" applyBorder="1"/>
    <xf numFmtId="0" fontId="1" fillId="2" borderId="5" xfId="5" applyFont="1" applyBorder="1"/>
    <xf numFmtId="0" fontId="1" fillId="0" borderId="6" xfId="4" applyFont="1" applyBorder="1"/>
    <xf numFmtId="0" fontId="1" fillId="3" borderId="3" xfId="3" applyBorder="1"/>
    <xf numFmtId="0" fontId="1" fillId="3" borderId="4" xfId="3" applyBorder="1"/>
    <xf numFmtId="0" fontId="1" fillId="3" borderId="4" xfId="3" applyBorder="1" applyAlignment="1">
      <alignment wrapText="1"/>
    </xf>
    <xf numFmtId="0" fontId="1" fillId="3" borderId="5" xfId="3" applyBorder="1" applyAlignment="1">
      <alignment wrapText="1"/>
    </xf>
    <xf numFmtId="4" fontId="1" fillId="0" borderId="4" xfId="4" applyNumberFormat="1" applyFont="1" applyBorder="1"/>
    <xf numFmtId="4" fontId="1" fillId="2" borderId="4" xfId="5" applyNumberFormat="1" applyFont="1" applyBorder="1"/>
    <xf numFmtId="4" fontId="1" fillId="0" borderId="0" xfId="4" applyNumberFormat="1" applyFont="1"/>
    <xf numFmtId="3" fontId="1" fillId="0" borderId="4" xfId="4" applyNumberFormat="1" applyFont="1" applyBorder="1"/>
    <xf numFmtId="3" fontId="1" fillId="0" borderId="0" xfId="4" applyNumberFormat="1" applyFont="1"/>
    <xf numFmtId="0" fontId="1" fillId="3" borderId="4" xfId="3" applyBorder="1" applyAlignment="1">
      <alignment horizontal="right"/>
    </xf>
    <xf numFmtId="0" fontId="1" fillId="3" borderId="4" xfId="3" applyBorder="1" applyAlignment="1">
      <alignment horizontal="right" wrapText="1"/>
    </xf>
    <xf numFmtId="0" fontId="1" fillId="3" borderId="5" xfId="3" applyBorder="1" applyAlignment="1">
      <alignment horizontal="right" wrapText="1"/>
    </xf>
    <xf numFmtId="2" fontId="1" fillId="2" borderId="5" xfId="5" applyNumberFormat="1" applyFont="1" applyBorder="1"/>
    <xf numFmtId="3" fontId="5" fillId="0" borderId="2" xfId="2" applyNumberFormat="1"/>
  </cellXfs>
  <cellStyles count="16">
    <cellStyle name="40 % - Aksentti1" xfId="3" builtinId="31"/>
    <cellStyle name="40 % - Aksentti5 2" xfId="14" xr:uid="{723E689C-41D1-4044-8A79-5180E0C86CFD}"/>
    <cellStyle name="Aksentti5 2" xfId="12" xr:uid="{7972392E-8BB3-4118-84AF-9C22B83AE435}"/>
    <cellStyle name="Normaali" xfId="0" builtinId="0"/>
    <cellStyle name="Normaali 2" xfId="6" xr:uid="{404CF9E0-9222-43C9-B7D6-046F60F20761}"/>
    <cellStyle name="Normaali 3" xfId="10" xr:uid="{BF8037C9-8C57-415E-8FA0-9A0085F1F2E7}"/>
    <cellStyle name="Normaali 5" xfId="4" xr:uid="{6813504C-F57A-41A6-AB8E-3B1B27BCE041}"/>
    <cellStyle name="Normaali 5 2" xfId="11" xr:uid="{D06B7DC9-8B7F-4228-8FCD-0D954A83AFF2}"/>
    <cellStyle name="Normaali_KUMU" xfId="8" xr:uid="{354F3B3D-5441-4CAA-84D6-31328A9A96DA}"/>
    <cellStyle name="Normal_pystyhaku 3" xfId="7" xr:uid="{C770858D-34E6-4C1E-8133-C2FBFE46242C}"/>
    <cellStyle name="Otsikko 2 2" xfId="13" xr:uid="{AD2B3A0F-452A-4AAB-9B09-98692779A721}"/>
    <cellStyle name="Otsikko 4" xfId="1" builtinId="19"/>
    <cellStyle name="Summa" xfId="2" builtinId="25"/>
    <cellStyle name="Summa 2" xfId="15" xr:uid="{89F3728D-0A0B-4412-9161-85917304B812}"/>
    <cellStyle name="Tulostus 2" xfId="5" xr:uid="{8006D6E8-FE5E-4A72-B718-D040D91394BA}"/>
    <cellStyle name="Valuutta_KUMU" xfId="9" xr:uid="{02B3734A-5623-4A3E-A158-3814FF0698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solar.ds/KursMat/Sovellukset/Excel/Excel_jatkokurssi/2007/Nuotit%20ja%20harjoitukset/Teoria%20ja%20harjoitukset/7_kaavojen%20tarkistamine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solar.ds/Users/mkarjala/Documents/julkiset%20kurssit/laskennanv&#228;lineet/Funktiot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solar.ds/KursMat/Sovellukset/Excel/Excel_jatkokurssi/2007/Nuotit%20ja%20harjoitukset/Teoria%20ja%20harjoitukset/2_kaava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solar.ds/Users/mkarjala/Desktop/Excel%20funktiot/Funktiot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äljittäminen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tokantafunktiot II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kat (aluenimillä)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ottee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6FC3D-5433-4CC9-A273-56EC347FBEC5}">
  <sheetPr>
    <tabColor rgb="FF00B0F0"/>
  </sheetPr>
  <dimension ref="A1:E18"/>
  <sheetViews>
    <sheetView tabSelected="1" workbookViewId="0"/>
  </sheetViews>
  <sheetFormatPr baseColWidth="10" defaultColWidth="8.83203125" defaultRowHeight="15"/>
  <cols>
    <col min="1" max="1" width="15.5" style="1" bestFit="1" customWidth="1"/>
    <col min="2" max="2" width="10" style="1" bestFit="1" customWidth="1"/>
    <col min="3" max="3" width="9.33203125" style="1" bestFit="1" customWidth="1"/>
    <col min="4" max="4" width="10" style="1" bestFit="1" customWidth="1"/>
    <col min="5" max="5" width="7" style="1" bestFit="1" customWidth="1"/>
    <col min="6" max="16384" width="8.83203125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24.75" customHeight="1">
      <c r="A2" s="4" t="s">
        <v>5</v>
      </c>
    </row>
    <row r="3" spans="1:5">
      <c r="A3" s="1" t="s">
        <v>6</v>
      </c>
      <c r="B3" s="1">
        <v>60062</v>
      </c>
      <c r="C3" s="1">
        <v>9952</v>
      </c>
      <c r="D3" s="1">
        <v>29081</v>
      </c>
      <c r="E3" s="2"/>
    </row>
    <row r="4" spans="1:5">
      <c r="A4" s="1" t="s">
        <v>7</v>
      </c>
      <c r="B4" s="1">
        <v>84409</v>
      </c>
      <c r="C4" s="1">
        <v>68478</v>
      </c>
      <c r="D4" s="1">
        <v>20106</v>
      </c>
      <c r="E4" s="2"/>
    </row>
    <row r="5" spans="1:5">
      <c r="A5" s="1" t="s">
        <v>8</v>
      </c>
      <c r="B5" s="1">
        <v>52189</v>
      </c>
      <c r="C5" s="1">
        <v>24137</v>
      </c>
      <c r="D5" s="1">
        <v>52314</v>
      </c>
      <c r="E5" s="2"/>
    </row>
    <row r="6" spans="1:5">
      <c r="A6" s="1" t="s">
        <v>9</v>
      </c>
      <c r="B6" s="1">
        <v>54896</v>
      </c>
      <c r="C6" s="1">
        <v>83235</v>
      </c>
      <c r="D6" s="1">
        <v>75290</v>
      </c>
      <c r="E6" s="2"/>
    </row>
    <row r="7" spans="1:5">
      <c r="A7" s="1" t="s">
        <v>10</v>
      </c>
      <c r="B7" s="1">
        <v>59859</v>
      </c>
      <c r="C7" s="1">
        <v>92231</v>
      </c>
      <c r="D7" s="1">
        <v>62531</v>
      </c>
      <c r="E7" s="2"/>
    </row>
    <row r="8" spans="1:5">
      <c r="A8" s="1" t="s">
        <v>11</v>
      </c>
      <c r="B8" s="2"/>
      <c r="C8" s="2"/>
      <c r="D8" s="2"/>
      <c r="E8" s="2"/>
    </row>
    <row r="9" spans="1:5" ht="29.25" customHeight="1">
      <c r="A9" s="4" t="s">
        <v>12</v>
      </c>
    </row>
    <row r="10" spans="1:5">
      <c r="A10" s="1" t="s">
        <v>6</v>
      </c>
      <c r="B10" s="1">
        <v>6931</v>
      </c>
      <c r="C10" s="1">
        <v>7086</v>
      </c>
      <c r="D10" s="1">
        <v>5800</v>
      </c>
      <c r="E10" s="2"/>
    </row>
    <row r="11" spans="1:5">
      <c r="A11" s="1" t="s">
        <v>7</v>
      </c>
      <c r="B11" s="1">
        <v>8001</v>
      </c>
      <c r="C11" s="1">
        <v>7750</v>
      </c>
      <c r="D11" s="1">
        <v>5710</v>
      </c>
      <c r="E11" s="2"/>
    </row>
    <row r="12" spans="1:5">
      <c r="A12" s="1" t="s">
        <v>8</v>
      </c>
      <c r="B12" s="1">
        <v>6452</v>
      </c>
      <c r="C12" s="1">
        <v>7712</v>
      </c>
      <c r="D12" s="1">
        <v>7156</v>
      </c>
      <c r="E12" s="2"/>
    </row>
    <row r="13" spans="1:5">
      <c r="A13" s="1" t="s">
        <v>9</v>
      </c>
      <c r="B13" s="1">
        <v>5727</v>
      </c>
      <c r="C13" s="1">
        <v>6168</v>
      </c>
      <c r="D13" s="1">
        <v>5700</v>
      </c>
      <c r="E13" s="2"/>
    </row>
    <row r="14" spans="1:5">
      <c r="A14" s="1" t="s">
        <v>10</v>
      </c>
      <c r="B14" s="1">
        <v>8714</v>
      </c>
      <c r="C14" s="1">
        <v>7575</v>
      </c>
      <c r="D14" s="1">
        <v>5298</v>
      </c>
      <c r="E14" s="2"/>
    </row>
    <row r="15" spans="1:5">
      <c r="A15" s="1" t="s">
        <v>13</v>
      </c>
      <c r="B15" s="2"/>
      <c r="C15" s="2"/>
      <c r="D15" s="2"/>
      <c r="E15" s="2"/>
    </row>
    <row r="17" spans="1:5" ht="16" thickBot="1">
      <c r="A17" s="5" t="s">
        <v>14</v>
      </c>
      <c r="B17" s="6"/>
      <c r="C17" s="6"/>
      <c r="D17" s="6"/>
      <c r="E17" s="6"/>
    </row>
    <row r="18" spans="1:5" ht="16" thickTop="1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38613-F9B6-4E30-A27A-881CD1835234}">
  <sheetPr>
    <tabColor rgb="FF00B0F0"/>
  </sheetPr>
  <dimension ref="A1:E18"/>
  <sheetViews>
    <sheetView workbookViewId="0"/>
  </sheetViews>
  <sheetFormatPr baseColWidth="10" defaultColWidth="8.83203125" defaultRowHeight="15"/>
  <cols>
    <col min="1" max="1" width="15.5" style="1" bestFit="1" customWidth="1"/>
    <col min="2" max="2" width="10" style="1" bestFit="1" customWidth="1"/>
    <col min="3" max="3" width="9.33203125" style="1" bestFit="1" customWidth="1"/>
    <col min="4" max="4" width="10" style="1" bestFit="1" customWidth="1"/>
    <col min="5" max="5" width="7" style="1" bestFit="1" customWidth="1"/>
    <col min="6" max="16384" width="8.83203125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24.75" customHeight="1">
      <c r="A2" s="4" t="s">
        <v>5</v>
      </c>
    </row>
    <row r="3" spans="1:5">
      <c r="A3" s="1" t="s">
        <v>6</v>
      </c>
      <c r="B3" s="1">
        <v>60062</v>
      </c>
      <c r="C3" s="1">
        <v>9952</v>
      </c>
      <c r="D3" s="1">
        <v>29081</v>
      </c>
      <c r="E3" s="2">
        <f t="shared" ref="E3:E8" si="0">SUM(B3:D3)</f>
        <v>99095</v>
      </c>
    </row>
    <row r="4" spans="1:5">
      <c r="A4" s="1" t="s">
        <v>7</v>
      </c>
      <c r="B4" s="1">
        <v>84409</v>
      </c>
      <c r="C4" s="1">
        <v>68478</v>
      </c>
      <c r="D4" s="1">
        <v>20106</v>
      </c>
      <c r="E4" s="2">
        <f t="shared" si="0"/>
        <v>172993</v>
      </c>
    </row>
    <row r="5" spans="1:5">
      <c r="A5" s="1" t="s">
        <v>8</v>
      </c>
      <c r="B5" s="1">
        <v>52189</v>
      </c>
      <c r="C5" s="1">
        <v>24137</v>
      </c>
      <c r="D5" s="1">
        <v>52314</v>
      </c>
      <c r="E5" s="2">
        <f t="shared" si="0"/>
        <v>128640</v>
      </c>
    </row>
    <row r="6" spans="1:5">
      <c r="A6" s="1" t="s">
        <v>9</v>
      </c>
      <c r="B6" s="1">
        <v>54896</v>
      </c>
      <c r="C6" s="1">
        <v>83235</v>
      </c>
      <c r="D6" s="1">
        <v>75290</v>
      </c>
      <c r="E6" s="2">
        <f t="shared" si="0"/>
        <v>213421</v>
      </c>
    </row>
    <row r="7" spans="1:5">
      <c r="A7" s="1" t="s">
        <v>10</v>
      </c>
      <c r="B7" s="1">
        <v>59859</v>
      </c>
      <c r="C7" s="1">
        <v>92231</v>
      </c>
      <c r="D7" s="1">
        <v>62531</v>
      </c>
      <c r="E7" s="2">
        <f t="shared" si="0"/>
        <v>214621</v>
      </c>
    </row>
    <row r="8" spans="1:5">
      <c r="A8" s="1" t="s">
        <v>11</v>
      </c>
      <c r="B8" s="2">
        <f>SUM(B3:B7)</f>
        <v>311415</v>
      </c>
      <c r="C8" s="2">
        <f>SUM(C3:C7)</f>
        <v>278033</v>
      </c>
      <c r="D8" s="2">
        <f>SUM(D3:D7)</f>
        <v>239322</v>
      </c>
      <c r="E8" s="2">
        <f t="shared" si="0"/>
        <v>828770</v>
      </c>
    </row>
    <row r="9" spans="1:5" ht="29.25" customHeight="1">
      <c r="A9" s="4" t="s">
        <v>12</v>
      </c>
    </row>
    <row r="10" spans="1:5">
      <c r="A10" s="1" t="s">
        <v>6</v>
      </c>
      <c r="B10" s="1">
        <v>6931</v>
      </c>
      <c r="C10" s="1">
        <v>7086</v>
      </c>
      <c r="D10" s="1">
        <v>5800</v>
      </c>
      <c r="E10" s="2">
        <f t="shared" ref="E10:E15" si="1">SUM(B10:D10)</f>
        <v>19817</v>
      </c>
    </row>
    <row r="11" spans="1:5">
      <c r="A11" s="1" t="s">
        <v>7</v>
      </c>
      <c r="B11" s="1">
        <v>8001</v>
      </c>
      <c r="C11" s="1">
        <v>7750</v>
      </c>
      <c r="D11" s="1">
        <v>5710</v>
      </c>
      <c r="E11" s="2">
        <f t="shared" si="1"/>
        <v>21461</v>
      </c>
    </row>
    <row r="12" spans="1:5">
      <c r="A12" s="1" t="s">
        <v>8</v>
      </c>
      <c r="B12" s="1">
        <v>6452</v>
      </c>
      <c r="C12" s="1">
        <v>7712</v>
      </c>
      <c r="D12" s="1">
        <v>7156</v>
      </c>
      <c r="E12" s="2">
        <f t="shared" si="1"/>
        <v>21320</v>
      </c>
    </row>
    <row r="13" spans="1:5">
      <c r="A13" s="1" t="s">
        <v>9</v>
      </c>
      <c r="B13" s="1">
        <v>5727</v>
      </c>
      <c r="C13" s="1">
        <v>6168</v>
      </c>
      <c r="D13" s="1">
        <v>5700</v>
      </c>
      <c r="E13" s="2">
        <f t="shared" si="1"/>
        <v>17595</v>
      </c>
    </row>
    <row r="14" spans="1:5">
      <c r="A14" s="1" t="s">
        <v>10</v>
      </c>
      <c r="B14" s="1">
        <v>8714</v>
      </c>
      <c r="C14" s="1">
        <v>7575</v>
      </c>
      <c r="D14" s="1">
        <v>5298</v>
      </c>
      <c r="E14" s="2">
        <f t="shared" si="1"/>
        <v>21587</v>
      </c>
    </row>
    <row r="15" spans="1:5">
      <c r="A15" s="1" t="s">
        <v>13</v>
      </c>
      <c r="B15" s="2">
        <f>SUM(B10:B14)</f>
        <v>35825</v>
      </c>
      <c r="C15" s="2">
        <f>SUM(C10:C14)</f>
        <v>36291</v>
      </c>
      <c r="D15" s="2">
        <f>SUM(D10:D14)</f>
        <v>29664</v>
      </c>
      <c r="E15" s="2">
        <f t="shared" si="1"/>
        <v>101780</v>
      </c>
    </row>
    <row r="17" spans="1:5" ht="16" thickBot="1">
      <c r="A17" s="5" t="s">
        <v>14</v>
      </c>
      <c r="B17" s="6">
        <f>B15+B8</f>
        <v>347240</v>
      </c>
      <c r="C17" s="6">
        <f t="shared" ref="C17:E17" si="2">C15+C8</f>
        <v>314324</v>
      </c>
      <c r="D17" s="6">
        <f t="shared" si="2"/>
        <v>268986</v>
      </c>
      <c r="E17" s="6">
        <f t="shared" si="2"/>
        <v>930550</v>
      </c>
    </row>
    <row r="18" spans="1:5" ht="16" thickTop="1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E97C6-413A-418C-8C56-F51C79A90C69}">
  <sheetPr>
    <tabColor theme="5"/>
  </sheetPr>
  <dimension ref="A2:E11"/>
  <sheetViews>
    <sheetView workbookViewId="0"/>
  </sheetViews>
  <sheetFormatPr baseColWidth="10" defaultColWidth="8.83203125" defaultRowHeight="15"/>
  <sheetData>
    <row r="2" spans="1:5">
      <c r="A2" s="3" t="s">
        <v>69</v>
      </c>
      <c r="B2" s="7" t="s">
        <v>25</v>
      </c>
      <c r="C2" s="7" t="s">
        <v>26</v>
      </c>
      <c r="D2" s="7" t="s">
        <v>27</v>
      </c>
      <c r="E2" s="7" t="s">
        <v>28</v>
      </c>
    </row>
    <row r="3" spans="1:5">
      <c r="A3" t="s">
        <v>70</v>
      </c>
      <c r="B3" s="9">
        <v>2337</v>
      </c>
      <c r="C3" s="9">
        <v>3000</v>
      </c>
    </row>
    <row r="4" spans="1:5">
      <c r="A4" t="s">
        <v>71</v>
      </c>
      <c r="B4" s="9">
        <v>3374</v>
      </c>
      <c r="C4" s="9">
        <v>4000</v>
      </c>
    </row>
    <row r="5" spans="1:5">
      <c r="A5" t="s">
        <v>72</v>
      </c>
      <c r="B5" s="9">
        <v>3923</v>
      </c>
      <c r="C5" s="9">
        <v>3000</v>
      </c>
    </row>
    <row r="6" spans="1:5">
      <c r="A6" t="s">
        <v>73</v>
      </c>
      <c r="B6" s="9">
        <v>3102</v>
      </c>
      <c r="C6" s="9">
        <v>3000</v>
      </c>
    </row>
    <row r="7" spans="1:5">
      <c r="A7" t="s">
        <v>74</v>
      </c>
      <c r="B7" s="9">
        <v>4361</v>
      </c>
      <c r="C7" s="9">
        <v>4500</v>
      </c>
    </row>
    <row r="8" spans="1:5">
      <c r="A8" t="s">
        <v>75</v>
      </c>
      <c r="B8" s="9">
        <v>3785</v>
      </c>
      <c r="C8" s="9">
        <v>4000</v>
      </c>
    </row>
    <row r="9" spans="1:5">
      <c r="A9" t="s">
        <v>76</v>
      </c>
      <c r="B9" s="9">
        <v>1518</v>
      </c>
      <c r="C9" s="9">
        <v>1500</v>
      </c>
    </row>
    <row r="10" spans="1:5" ht="21" customHeight="1" thickBot="1">
      <c r="A10" s="5" t="s">
        <v>24</v>
      </c>
      <c r="B10" s="5"/>
      <c r="C10" s="5"/>
      <c r="D10" s="5"/>
      <c r="E10" s="5"/>
    </row>
    <row r="11" spans="1:5" ht="16" thickTop="1"/>
  </sheetData>
  <phoneticPr fontId="10" type="noConversion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77C45-E623-41BA-8CAA-A6B9A20A3FE7}">
  <sheetPr>
    <tabColor theme="5"/>
  </sheetPr>
  <dimension ref="A2:E11"/>
  <sheetViews>
    <sheetView workbookViewId="0"/>
  </sheetViews>
  <sheetFormatPr baseColWidth="10" defaultColWidth="8.83203125" defaultRowHeight="15"/>
  <sheetData>
    <row r="2" spans="1:5">
      <c r="A2" s="3" t="s">
        <v>16</v>
      </c>
      <c r="B2" s="7" t="s">
        <v>25</v>
      </c>
      <c r="C2" s="7" t="s">
        <v>26</v>
      </c>
      <c r="D2" s="7" t="s">
        <v>27</v>
      </c>
      <c r="E2" s="7" t="s">
        <v>28</v>
      </c>
    </row>
    <row r="3" spans="1:5">
      <c r="A3" t="s">
        <v>17</v>
      </c>
      <c r="B3" s="9">
        <v>2337</v>
      </c>
      <c r="C3" s="9">
        <v>3000</v>
      </c>
      <c r="D3" s="9">
        <f>B3-C3</f>
        <v>-663</v>
      </c>
      <c r="E3" s="8">
        <f>D3/C3%</f>
        <v>-22.1</v>
      </c>
    </row>
    <row r="4" spans="1:5">
      <c r="A4" t="s">
        <v>18</v>
      </c>
      <c r="B4" s="9">
        <v>3374</v>
      </c>
      <c r="C4" s="9">
        <v>4000</v>
      </c>
      <c r="D4" s="9">
        <f t="shared" ref="D4:D10" si="0">B4-C4</f>
        <v>-626</v>
      </c>
      <c r="E4" s="8">
        <f t="shared" ref="E4:E9" si="1">D4/C4%</f>
        <v>-15.65</v>
      </c>
    </row>
    <row r="5" spans="1:5">
      <c r="A5" t="s">
        <v>19</v>
      </c>
      <c r="B5" s="9">
        <v>3923</v>
      </c>
      <c r="C5" s="9">
        <v>3000</v>
      </c>
      <c r="D5" s="9">
        <f t="shared" si="0"/>
        <v>923</v>
      </c>
      <c r="E5" s="8">
        <f t="shared" si="1"/>
        <v>30.766666666666666</v>
      </c>
    </row>
    <row r="6" spans="1:5">
      <c r="A6" t="s">
        <v>20</v>
      </c>
      <c r="B6" s="9">
        <v>3102</v>
      </c>
      <c r="C6" s="9">
        <v>3000</v>
      </c>
      <c r="D6" s="9">
        <f t="shared" si="0"/>
        <v>102</v>
      </c>
      <c r="E6" s="8">
        <f t="shared" si="1"/>
        <v>3.4</v>
      </c>
    </row>
    <row r="7" spans="1:5">
      <c r="A7" t="s">
        <v>21</v>
      </c>
      <c r="B7" s="9">
        <v>4361</v>
      </c>
      <c r="C7" s="9">
        <v>4500</v>
      </c>
      <c r="D7" s="9">
        <f t="shared" si="0"/>
        <v>-139</v>
      </c>
      <c r="E7" s="8">
        <f t="shared" si="1"/>
        <v>-3.088888888888889</v>
      </c>
    </row>
    <row r="8" spans="1:5">
      <c r="A8" t="s">
        <v>22</v>
      </c>
      <c r="B8" s="9">
        <v>3785</v>
      </c>
      <c r="C8" s="9">
        <v>4000</v>
      </c>
      <c r="D8" s="9">
        <f t="shared" si="0"/>
        <v>-215</v>
      </c>
      <c r="E8" s="8">
        <f t="shared" si="1"/>
        <v>-5.375</v>
      </c>
    </row>
    <row r="9" spans="1:5">
      <c r="A9" t="s">
        <v>23</v>
      </c>
      <c r="B9" s="9">
        <v>1518</v>
      </c>
      <c r="C9" s="9">
        <v>1500</v>
      </c>
      <c r="D9" s="9">
        <f t="shared" si="0"/>
        <v>18</v>
      </c>
      <c r="E9" s="8">
        <f t="shared" si="1"/>
        <v>1.2</v>
      </c>
    </row>
    <row r="10" spans="1:5" ht="21" customHeight="1" thickBot="1">
      <c r="A10" s="5" t="s">
        <v>24</v>
      </c>
      <c r="B10" s="33">
        <f>SUM(B3:B9)</f>
        <v>22400</v>
      </c>
      <c r="C10" s="33">
        <f t="shared" ref="C10:E10" si="2">SUM(C3:C9)</f>
        <v>23000</v>
      </c>
      <c r="D10" s="33">
        <f t="shared" si="2"/>
        <v>-600</v>
      </c>
      <c r="E10" s="33">
        <f>D10/C10%</f>
        <v>-2.6086956521739131</v>
      </c>
    </row>
    <row r="11" spans="1:5" ht="16" thickTop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B85B8-E857-4DA7-ABAF-F985DF74D536}">
  <sheetPr>
    <tabColor rgb="FFFFFF00"/>
  </sheetPr>
  <dimension ref="A1:F14"/>
  <sheetViews>
    <sheetView zoomScaleNormal="100" workbookViewId="0">
      <selection activeCell="D3" sqref="D3"/>
    </sheetView>
  </sheetViews>
  <sheetFormatPr baseColWidth="10" defaultColWidth="9.1640625" defaultRowHeight="15"/>
  <cols>
    <col min="1" max="1" width="10" style="10" customWidth="1"/>
    <col min="2" max="2" width="11.83203125" style="10" customWidth="1"/>
    <col min="3" max="3" width="8.5" style="10" customWidth="1"/>
    <col min="4" max="4" width="15.83203125" style="10" customWidth="1"/>
    <col min="5" max="5" width="9.1640625" style="10"/>
    <col min="6" max="6" width="15.1640625" style="10" customWidth="1"/>
    <col min="7" max="7" width="8.33203125" style="10" customWidth="1"/>
    <col min="8" max="8" width="11.33203125" style="10" customWidth="1"/>
    <col min="9" max="16384" width="9.1640625" style="10"/>
  </cols>
  <sheetData>
    <row r="1" spans="1:6" ht="25.5" customHeight="1">
      <c r="A1" s="10" t="s">
        <v>29</v>
      </c>
      <c r="B1" s="10" t="s">
        <v>30</v>
      </c>
      <c r="C1" s="10" t="s">
        <v>31</v>
      </c>
      <c r="D1" s="10" t="s">
        <v>32</v>
      </c>
      <c r="E1" s="10" t="s">
        <v>33</v>
      </c>
      <c r="F1" s="10" t="s">
        <v>34</v>
      </c>
    </row>
    <row r="2" spans="1:6">
      <c r="A2" s="10" t="s">
        <v>35</v>
      </c>
      <c r="B2" s="10">
        <v>50</v>
      </c>
      <c r="C2" s="10">
        <v>3</v>
      </c>
      <c r="D2" s="11"/>
      <c r="E2" s="12"/>
      <c r="F2" s="12"/>
    </row>
    <row r="3" spans="1:6">
      <c r="A3" s="10" t="s">
        <v>36</v>
      </c>
      <c r="B3" s="10">
        <v>60</v>
      </c>
      <c r="C3" s="10">
        <v>60</v>
      </c>
      <c r="D3" s="12"/>
      <c r="E3" s="12"/>
      <c r="F3" s="12"/>
    </row>
    <row r="4" spans="1:6">
      <c r="A4" s="10" t="s">
        <v>37</v>
      </c>
      <c r="B4" s="10">
        <v>25</v>
      </c>
      <c r="C4" s="10">
        <v>18</v>
      </c>
      <c r="D4" s="12"/>
      <c r="E4" s="12"/>
      <c r="F4" s="12"/>
    </row>
    <row r="5" spans="1:6">
      <c r="A5" s="10" t="s">
        <v>38</v>
      </c>
      <c r="B5" s="10">
        <v>36</v>
      </c>
      <c r="C5" s="10">
        <v>26</v>
      </c>
      <c r="D5" s="12"/>
      <c r="E5" s="12"/>
      <c r="F5" s="12"/>
    </row>
    <row r="6" spans="1:6">
      <c r="A6" s="10" t="s">
        <v>39</v>
      </c>
      <c r="B6" s="10">
        <v>47</v>
      </c>
      <c r="C6" s="10">
        <v>20</v>
      </c>
      <c r="D6" s="12"/>
      <c r="E6" s="12"/>
      <c r="F6" s="12"/>
    </row>
    <row r="7" spans="1:6">
      <c r="A7" s="10" t="s">
        <v>40</v>
      </c>
      <c r="B7" s="10">
        <v>109</v>
      </c>
      <c r="C7" s="10">
        <v>105</v>
      </c>
      <c r="D7" s="12"/>
      <c r="E7" s="12"/>
      <c r="F7" s="12"/>
    </row>
    <row r="8" spans="1:6">
      <c r="A8" s="10" t="s">
        <v>41</v>
      </c>
      <c r="B8" s="10">
        <v>80</v>
      </c>
      <c r="C8" s="10">
        <v>40</v>
      </c>
      <c r="D8" s="12"/>
      <c r="E8" s="12"/>
      <c r="F8" s="12"/>
    </row>
    <row r="9" spans="1:6">
      <c r="A9" s="10" t="s">
        <v>42</v>
      </c>
      <c r="B9" s="10">
        <v>20</v>
      </c>
      <c r="C9" s="10">
        <v>13</v>
      </c>
      <c r="D9" s="12"/>
      <c r="E9" s="12"/>
      <c r="F9" s="12"/>
    </row>
    <row r="10" spans="1:6">
      <c r="A10" s="10" t="s">
        <v>43</v>
      </c>
      <c r="B10" s="10">
        <v>10</v>
      </c>
      <c r="C10" s="10">
        <v>3</v>
      </c>
      <c r="D10" s="12"/>
      <c r="E10" s="12"/>
      <c r="F10" s="12"/>
    </row>
    <row r="11" spans="1:6">
      <c r="A11" s="10" t="s">
        <v>44</v>
      </c>
      <c r="B11" s="10">
        <v>60</v>
      </c>
      <c r="C11" s="10">
        <v>45</v>
      </c>
      <c r="D11" s="12"/>
      <c r="E11" s="12"/>
      <c r="F11" s="12"/>
    </row>
    <row r="12" spans="1:6">
      <c r="A12" s="10" t="s">
        <v>45</v>
      </c>
      <c r="B12" s="10">
        <v>65</v>
      </c>
      <c r="C12" s="10">
        <v>30</v>
      </c>
      <c r="D12" s="12"/>
      <c r="E12" s="12"/>
      <c r="F12" s="12"/>
    </row>
    <row r="13" spans="1:6">
      <c r="A13" s="10" t="s">
        <v>46</v>
      </c>
      <c r="B13" s="10">
        <v>40</v>
      </c>
      <c r="C13" s="10">
        <v>35</v>
      </c>
      <c r="D13" s="12"/>
      <c r="E13" s="12"/>
      <c r="F13" s="12"/>
    </row>
    <row r="14" spans="1:6">
      <c r="A14" s="10" t="s">
        <v>24</v>
      </c>
      <c r="B14" s="12"/>
      <c r="C14" s="12"/>
      <c r="D14" s="13"/>
      <c r="E14" s="13"/>
    </row>
  </sheetData>
  <pageMargins left="0.74803149606299213" right="0.74803149606299213" top="0.98425196850393704" bottom="0.98425196850393704" header="0.5" footer="0.5"/>
  <pageSetup paperSize="9" orientation="portrait" horizontalDpi="4294967292" verticalDpi="4294967292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80F75-AA24-4B35-AECD-6674F784616A}">
  <sheetPr>
    <tabColor rgb="FFFFFF00"/>
  </sheetPr>
  <dimension ref="A1:F14"/>
  <sheetViews>
    <sheetView zoomScaleNormal="100" workbookViewId="0">
      <selection activeCell="E15" sqref="E15"/>
    </sheetView>
  </sheetViews>
  <sheetFormatPr baseColWidth="10" defaultColWidth="9.1640625" defaultRowHeight="15"/>
  <cols>
    <col min="1" max="1" width="10" style="10" customWidth="1"/>
    <col min="2" max="2" width="11.83203125" style="10" customWidth="1"/>
    <col min="3" max="3" width="8.5" style="10" customWidth="1"/>
    <col min="4" max="4" width="15.83203125" style="10" customWidth="1"/>
    <col min="5" max="5" width="9.1640625" style="10"/>
    <col min="6" max="6" width="15.1640625" style="10" customWidth="1"/>
    <col min="7" max="7" width="8.33203125" style="10" customWidth="1"/>
    <col min="8" max="8" width="11.33203125" style="10" customWidth="1"/>
    <col min="9" max="16384" width="9.1640625" style="10"/>
  </cols>
  <sheetData>
    <row r="1" spans="1:6" ht="25.5" customHeight="1">
      <c r="A1" s="10" t="s">
        <v>29</v>
      </c>
      <c r="B1" s="10" t="s">
        <v>30</v>
      </c>
      <c r="C1" s="10" t="s">
        <v>31</v>
      </c>
      <c r="D1" s="10" t="s">
        <v>32</v>
      </c>
      <c r="E1" s="10" t="s">
        <v>33</v>
      </c>
      <c r="F1" s="10" t="s">
        <v>34</v>
      </c>
    </row>
    <row r="2" spans="1:6">
      <c r="A2" s="10" t="s">
        <v>35</v>
      </c>
      <c r="B2" s="10">
        <v>50</v>
      </c>
      <c r="C2" s="10">
        <v>3</v>
      </c>
      <c r="D2" s="11">
        <f>C2</f>
        <v>3</v>
      </c>
      <c r="E2" s="12">
        <f>B2-C2</f>
        <v>47</v>
      </c>
      <c r="F2" s="11">
        <f>E2</f>
        <v>47</v>
      </c>
    </row>
    <row r="3" spans="1:6">
      <c r="A3" s="10" t="s">
        <v>36</v>
      </c>
      <c r="B3" s="10">
        <v>60</v>
      </c>
      <c r="C3" s="10">
        <v>60</v>
      </c>
      <c r="D3" s="12">
        <f>D2+C3</f>
        <v>63</v>
      </c>
      <c r="E3" s="12">
        <f t="shared" ref="E3:E13" si="0">B3-C3</f>
        <v>0</v>
      </c>
      <c r="F3" s="12">
        <f>F2+E3</f>
        <v>47</v>
      </c>
    </row>
    <row r="4" spans="1:6">
      <c r="A4" s="10" t="s">
        <v>37</v>
      </c>
      <c r="B4" s="10">
        <v>25</v>
      </c>
      <c r="C4" s="10">
        <v>18</v>
      </c>
      <c r="D4" s="12">
        <f t="shared" ref="D4:D13" si="1">D3+C4</f>
        <v>81</v>
      </c>
      <c r="E4" s="12">
        <f t="shared" si="0"/>
        <v>7</v>
      </c>
      <c r="F4" s="12">
        <f t="shared" ref="F4:F13" si="2">F3+E4</f>
        <v>54</v>
      </c>
    </row>
    <row r="5" spans="1:6">
      <c r="A5" s="10" t="s">
        <v>38</v>
      </c>
      <c r="B5" s="10">
        <v>36</v>
      </c>
      <c r="C5" s="10">
        <v>26</v>
      </c>
      <c r="D5" s="12">
        <f t="shared" si="1"/>
        <v>107</v>
      </c>
      <c r="E5" s="12">
        <f t="shared" si="0"/>
        <v>10</v>
      </c>
      <c r="F5" s="12">
        <f t="shared" si="2"/>
        <v>64</v>
      </c>
    </row>
    <row r="6" spans="1:6">
      <c r="A6" s="10" t="s">
        <v>39</v>
      </c>
      <c r="B6" s="10">
        <v>47</v>
      </c>
      <c r="C6" s="10">
        <v>20</v>
      </c>
      <c r="D6" s="12">
        <f t="shared" si="1"/>
        <v>127</v>
      </c>
      <c r="E6" s="12">
        <f t="shared" si="0"/>
        <v>27</v>
      </c>
      <c r="F6" s="12">
        <f t="shared" si="2"/>
        <v>91</v>
      </c>
    </row>
    <row r="7" spans="1:6">
      <c r="A7" s="10" t="s">
        <v>40</v>
      </c>
      <c r="B7" s="10">
        <v>109</v>
      </c>
      <c r="C7" s="10">
        <v>105</v>
      </c>
      <c r="D7" s="12">
        <f t="shared" si="1"/>
        <v>232</v>
      </c>
      <c r="E7" s="12">
        <f t="shared" si="0"/>
        <v>4</v>
      </c>
      <c r="F7" s="12">
        <f t="shared" si="2"/>
        <v>95</v>
      </c>
    </row>
    <row r="8" spans="1:6">
      <c r="A8" s="10" t="s">
        <v>41</v>
      </c>
      <c r="B8" s="10">
        <v>80</v>
      </c>
      <c r="C8" s="10">
        <v>40</v>
      </c>
      <c r="D8" s="12">
        <f t="shared" si="1"/>
        <v>272</v>
      </c>
      <c r="E8" s="12">
        <f t="shared" si="0"/>
        <v>40</v>
      </c>
      <c r="F8" s="12">
        <f t="shared" si="2"/>
        <v>135</v>
      </c>
    </row>
    <row r="9" spans="1:6">
      <c r="A9" s="10" t="s">
        <v>42</v>
      </c>
      <c r="B9" s="10">
        <v>20</v>
      </c>
      <c r="C9" s="10">
        <v>13</v>
      </c>
      <c r="D9" s="12">
        <f t="shared" si="1"/>
        <v>285</v>
      </c>
      <c r="E9" s="12">
        <f t="shared" si="0"/>
        <v>7</v>
      </c>
      <c r="F9" s="12">
        <f t="shared" si="2"/>
        <v>142</v>
      </c>
    </row>
    <row r="10" spans="1:6">
      <c r="A10" s="10" t="s">
        <v>43</v>
      </c>
      <c r="B10" s="10">
        <v>10</v>
      </c>
      <c r="C10" s="10">
        <v>3</v>
      </c>
      <c r="D10" s="12">
        <f t="shared" si="1"/>
        <v>288</v>
      </c>
      <c r="E10" s="12">
        <f t="shared" si="0"/>
        <v>7</v>
      </c>
      <c r="F10" s="12">
        <f t="shared" si="2"/>
        <v>149</v>
      </c>
    </row>
    <row r="11" spans="1:6">
      <c r="A11" s="10" t="s">
        <v>44</v>
      </c>
      <c r="B11" s="10">
        <v>60</v>
      </c>
      <c r="C11" s="10">
        <v>45</v>
      </c>
      <c r="D11" s="12">
        <f t="shared" si="1"/>
        <v>333</v>
      </c>
      <c r="E11" s="12">
        <f t="shared" si="0"/>
        <v>15</v>
      </c>
      <c r="F11" s="12">
        <f t="shared" si="2"/>
        <v>164</v>
      </c>
    </row>
    <row r="12" spans="1:6">
      <c r="A12" s="10" t="s">
        <v>45</v>
      </c>
      <c r="B12" s="10">
        <v>65</v>
      </c>
      <c r="C12" s="10">
        <v>30</v>
      </c>
      <c r="D12" s="12">
        <f t="shared" si="1"/>
        <v>363</v>
      </c>
      <c r="E12" s="12">
        <f t="shared" si="0"/>
        <v>35</v>
      </c>
      <c r="F12" s="12">
        <f t="shared" si="2"/>
        <v>199</v>
      </c>
    </row>
    <row r="13" spans="1:6">
      <c r="A13" s="10" t="s">
        <v>46</v>
      </c>
      <c r="B13" s="10">
        <v>40</v>
      </c>
      <c r="C13" s="10">
        <v>35</v>
      </c>
      <c r="D13" s="12">
        <f t="shared" si="1"/>
        <v>398</v>
      </c>
      <c r="E13" s="12">
        <f t="shared" si="0"/>
        <v>5</v>
      </c>
      <c r="F13" s="12">
        <f t="shared" si="2"/>
        <v>204</v>
      </c>
    </row>
    <row r="14" spans="1:6">
      <c r="A14" s="10" t="s">
        <v>24</v>
      </c>
      <c r="B14" s="12">
        <f t="shared" ref="B14:C14" si="3">SUM(B2:B13)</f>
        <v>602</v>
      </c>
      <c r="C14" s="12">
        <f t="shared" si="3"/>
        <v>398</v>
      </c>
      <c r="D14" s="13"/>
      <c r="E14" s="13">
        <f>SUM(E2:E13)</f>
        <v>204</v>
      </c>
    </row>
  </sheetData>
  <pageMargins left="0.74803149606299213" right="0.74803149606299213" top="0.98425196850393704" bottom="0.98425196850393704" header="0.5" footer="0.5"/>
  <pageSetup paperSize="9" orientation="portrait" horizontalDpi="4294967292" verticalDpi="4294967292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887D1-327C-49A8-97D6-7E9461617A29}">
  <sheetPr>
    <tabColor rgb="FF92D050"/>
  </sheetPr>
  <dimension ref="A1:G21"/>
  <sheetViews>
    <sheetView zoomScaleNormal="100" workbookViewId="0">
      <selection activeCell="D5" sqref="D5"/>
    </sheetView>
  </sheetViews>
  <sheetFormatPr baseColWidth="10" defaultColWidth="8.83203125" defaultRowHeight="15"/>
  <cols>
    <col min="1" max="1" width="12.6640625" style="1" bestFit="1" customWidth="1"/>
    <col min="2" max="2" width="14.33203125" style="1" customWidth="1"/>
    <col min="3" max="3" width="12.6640625" style="1" customWidth="1"/>
    <col min="4" max="4" width="11.33203125" style="1" customWidth="1"/>
    <col min="5" max="5" width="10.33203125" style="1" customWidth="1"/>
    <col min="6" max="6" width="12.83203125" style="1" customWidth="1"/>
    <col min="7" max="7" width="11.33203125" style="1" customWidth="1"/>
    <col min="8" max="16384" width="8.83203125" style="1"/>
  </cols>
  <sheetData>
    <row r="1" spans="1:7">
      <c r="A1" s="1" t="s">
        <v>47</v>
      </c>
      <c r="B1" s="14">
        <v>0.04</v>
      </c>
    </row>
    <row r="4" spans="1:7" ht="32">
      <c r="A4" s="20" t="s">
        <v>15</v>
      </c>
      <c r="B4" s="21" t="s">
        <v>48</v>
      </c>
      <c r="C4" s="21" t="s">
        <v>49</v>
      </c>
      <c r="D4" s="21" t="s">
        <v>24</v>
      </c>
      <c r="E4" s="21" t="s">
        <v>50</v>
      </c>
      <c r="F4" s="22" t="s">
        <v>51</v>
      </c>
      <c r="G4" s="23" t="s">
        <v>52</v>
      </c>
    </row>
    <row r="5" spans="1:7">
      <c r="A5" s="15" t="s">
        <v>53</v>
      </c>
      <c r="B5" s="16">
        <v>0.1</v>
      </c>
      <c r="C5" s="16">
        <v>1000</v>
      </c>
      <c r="D5" s="17"/>
      <c r="E5" s="17"/>
      <c r="F5" s="17"/>
      <c r="G5" s="18"/>
    </row>
    <row r="6" spans="1:7">
      <c r="A6" s="15" t="s">
        <v>54</v>
      </c>
      <c r="B6" s="16">
        <v>4.3</v>
      </c>
      <c r="C6" s="16">
        <v>26</v>
      </c>
      <c r="D6" s="17"/>
      <c r="E6" s="17"/>
      <c r="F6" s="17"/>
      <c r="G6" s="18"/>
    </row>
    <row r="7" spans="1:7">
      <c r="A7" s="15" t="s">
        <v>55</v>
      </c>
      <c r="B7" s="16">
        <v>6.7</v>
      </c>
      <c r="C7" s="16">
        <v>31</v>
      </c>
      <c r="D7" s="17"/>
      <c r="E7" s="17"/>
      <c r="F7" s="17"/>
      <c r="G7" s="18"/>
    </row>
    <row r="8" spans="1:7">
      <c r="A8" s="15" t="s">
        <v>56</v>
      </c>
      <c r="B8" s="16">
        <v>11.45</v>
      </c>
      <c r="C8" s="16">
        <v>4</v>
      </c>
      <c r="D8" s="17"/>
      <c r="E8" s="17"/>
      <c r="F8" s="17"/>
      <c r="G8" s="18"/>
    </row>
    <row r="9" spans="1:7">
      <c r="A9" s="15" t="s">
        <v>57</v>
      </c>
      <c r="B9" s="16">
        <v>0.2</v>
      </c>
      <c r="C9" s="16">
        <v>1600</v>
      </c>
      <c r="D9" s="17"/>
      <c r="E9" s="17"/>
      <c r="F9" s="17"/>
      <c r="G9" s="18"/>
    </row>
    <row r="10" spans="1:7">
      <c r="A10" s="15" t="s">
        <v>58</v>
      </c>
      <c r="B10" s="16">
        <v>26</v>
      </c>
      <c r="C10" s="16">
        <v>9</v>
      </c>
      <c r="D10" s="17"/>
      <c r="E10" s="17"/>
      <c r="F10" s="17"/>
      <c r="G10" s="18"/>
    </row>
    <row r="11" spans="1:7">
      <c r="A11" s="15" t="s">
        <v>59</v>
      </c>
      <c r="B11" s="16">
        <v>65</v>
      </c>
      <c r="C11" s="16">
        <v>4</v>
      </c>
      <c r="D11" s="17"/>
      <c r="E11" s="17"/>
      <c r="F11" s="17"/>
      <c r="G11" s="18"/>
    </row>
    <row r="12" spans="1:7">
      <c r="A12" s="15" t="s">
        <v>60</v>
      </c>
      <c r="B12" s="16">
        <v>0.15</v>
      </c>
      <c r="C12" s="16">
        <v>1312</v>
      </c>
      <c r="D12" s="17"/>
      <c r="E12" s="17"/>
      <c r="F12" s="17"/>
      <c r="G12" s="18"/>
    </row>
    <row r="13" spans="1:7">
      <c r="A13" s="15" t="s">
        <v>61</v>
      </c>
      <c r="B13" s="16">
        <v>0.9</v>
      </c>
      <c r="C13" s="16">
        <v>958</v>
      </c>
      <c r="D13" s="17"/>
      <c r="E13" s="17"/>
      <c r="F13" s="17"/>
      <c r="G13" s="18"/>
    </row>
    <row r="14" spans="1:7">
      <c r="A14" s="15" t="s">
        <v>62</v>
      </c>
      <c r="B14" s="16">
        <v>40</v>
      </c>
      <c r="C14" s="16">
        <v>6</v>
      </c>
      <c r="D14" s="17"/>
      <c r="E14" s="17"/>
      <c r="F14" s="17"/>
      <c r="G14" s="18"/>
    </row>
    <row r="15" spans="1:7">
      <c r="A15" s="15" t="s">
        <v>63</v>
      </c>
      <c r="B15" s="16">
        <v>5</v>
      </c>
      <c r="C15" s="16">
        <v>2</v>
      </c>
      <c r="D15" s="17"/>
      <c r="E15" s="17"/>
      <c r="F15" s="17"/>
      <c r="G15" s="18"/>
    </row>
    <row r="16" spans="1:7">
      <c r="A16" s="15" t="s">
        <v>64</v>
      </c>
      <c r="B16" s="16">
        <v>18</v>
      </c>
      <c r="C16" s="16">
        <v>5</v>
      </c>
      <c r="D16" s="17"/>
      <c r="E16" s="17"/>
      <c r="F16" s="17"/>
      <c r="G16" s="18"/>
    </row>
    <row r="17" spans="1:7">
      <c r="A17" s="15" t="s">
        <v>65</v>
      </c>
      <c r="B17" s="16">
        <v>23</v>
      </c>
      <c r="C17" s="16">
        <v>6</v>
      </c>
      <c r="D17" s="17"/>
      <c r="E17" s="17"/>
      <c r="F17" s="17"/>
      <c r="G17" s="18"/>
    </row>
    <row r="18" spans="1:7">
      <c r="A18" s="15" t="s">
        <v>66</v>
      </c>
      <c r="B18" s="16">
        <v>14</v>
      </c>
      <c r="C18" s="16">
        <v>50</v>
      </c>
      <c r="D18" s="17"/>
      <c r="E18" s="17"/>
      <c r="F18" s="17"/>
      <c r="G18" s="18"/>
    </row>
    <row r="19" spans="1:7">
      <c r="A19" s="15" t="s">
        <v>67</v>
      </c>
      <c r="B19" s="16">
        <v>69</v>
      </c>
      <c r="C19" s="16">
        <v>3</v>
      </c>
      <c r="D19" s="17"/>
      <c r="E19" s="17"/>
      <c r="F19" s="17"/>
      <c r="G19" s="18"/>
    </row>
    <row r="20" spans="1:7">
      <c r="A20" s="15" t="s">
        <v>68</v>
      </c>
      <c r="B20" s="16">
        <v>76.95</v>
      </c>
      <c r="C20" s="16">
        <v>2</v>
      </c>
      <c r="D20" s="17"/>
      <c r="E20" s="17"/>
      <c r="F20" s="17"/>
      <c r="G20" s="18"/>
    </row>
    <row r="21" spans="1:7">
      <c r="A21" s="19" t="s">
        <v>24</v>
      </c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250F3-B3F6-4464-A6C4-CA97F1AE45EA}">
  <sheetPr>
    <tabColor rgb="FF92D050"/>
  </sheetPr>
  <dimension ref="A1:G21"/>
  <sheetViews>
    <sheetView workbookViewId="0">
      <selection activeCell="J16" sqref="J16"/>
    </sheetView>
  </sheetViews>
  <sheetFormatPr baseColWidth="10" defaultColWidth="8.83203125" defaultRowHeight="15"/>
  <cols>
    <col min="1" max="1" width="12.6640625" style="1" bestFit="1" customWidth="1"/>
    <col min="2" max="2" width="14.33203125" style="1" customWidth="1"/>
    <col min="3" max="3" width="12.6640625" style="1" customWidth="1"/>
    <col min="4" max="4" width="11.33203125" style="1" customWidth="1"/>
    <col min="5" max="5" width="10.33203125" style="1" customWidth="1"/>
    <col min="6" max="6" width="12.83203125" style="1" customWidth="1"/>
    <col min="7" max="7" width="11.33203125" style="1" customWidth="1"/>
    <col min="8" max="16384" width="8.83203125" style="1"/>
  </cols>
  <sheetData>
    <row r="1" spans="1:7">
      <c r="A1" s="1" t="s">
        <v>47</v>
      </c>
      <c r="B1" s="14">
        <v>0.04</v>
      </c>
    </row>
    <row r="4" spans="1:7" ht="32">
      <c r="A4" s="20" t="s">
        <v>15</v>
      </c>
      <c r="B4" s="29" t="s">
        <v>48</v>
      </c>
      <c r="C4" s="29" t="s">
        <v>49</v>
      </c>
      <c r="D4" s="29" t="s">
        <v>24</v>
      </c>
      <c r="E4" s="29" t="s">
        <v>50</v>
      </c>
      <c r="F4" s="30" t="s">
        <v>51</v>
      </c>
      <c r="G4" s="31" t="s">
        <v>52</v>
      </c>
    </row>
    <row r="5" spans="1:7">
      <c r="A5" s="15" t="s">
        <v>53</v>
      </c>
      <c r="B5" s="24">
        <v>0.1</v>
      </c>
      <c r="C5" s="27">
        <v>1000</v>
      </c>
      <c r="D5" s="25">
        <f>B5*C5</f>
        <v>100</v>
      </c>
      <c r="E5" s="25">
        <f>D5*$B$1</f>
        <v>4</v>
      </c>
      <c r="F5" s="25">
        <f>D5-E5</f>
        <v>96</v>
      </c>
      <c r="G5" s="32">
        <f>F5/$F$21%</f>
        <v>2.5791808521613535</v>
      </c>
    </row>
    <row r="6" spans="1:7">
      <c r="A6" s="15" t="s">
        <v>54</v>
      </c>
      <c r="B6" s="24">
        <v>4.3</v>
      </c>
      <c r="C6" s="27">
        <v>26</v>
      </c>
      <c r="D6" s="25">
        <f t="shared" ref="D6:D20" si="0">B6*C6</f>
        <v>111.8</v>
      </c>
      <c r="E6" s="25">
        <f t="shared" ref="E6:E20" si="1">D6*$B$1</f>
        <v>4.4720000000000004</v>
      </c>
      <c r="F6" s="25">
        <f t="shared" ref="F6:F20" si="2">D6-E6</f>
        <v>107.328</v>
      </c>
      <c r="G6" s="32">
        <f t="shared" ref="G6:G20" si="3">F6/$F$21%</f>
        <v>2.8835241927163935</v>
      </c>
    </row>
    <row r="7" spans="1:7">
      <c r="A7" s="15" t="s">
        <v>55</v>
      </c>
      <c r="B7" s="24">
        <v>6.7</v>
      </c>
      <c r="C7" s="27">
        <v>31</v>
      </c>
      <c r="D7" s="25">
        <f t="shared" si="0"/>
        <v>207.70000000000002</v>
      </c>
      <c r="E7" s="25">
        <f t="shared" si="1"/>
        <v>8.3080000000000016</v>
      </c>
      <c r="F7" s="25">
        <f t="shared" si="2"/>
        <v>199.39200000000002</v>
      </c>
      <c r="G7" s="32">
        <f t="shared" si="3"/>
        <v>5.3569586299391325</v>
      </c>
    </row>
    <row r="8" spans="1:7">
      <c r="A8" s="15" t="s">
        <v>56</v>
      </c>
      <c r="B8" s="24">
        <v>11.45</v>
      </c>
      <c r="C8" s="27">
        <v>4</v>
      </c>
      <c r="D8" s="25">
        <f t="shared" si="0"/>
        <v>45.8</v>
      </c>
      <c r="E8" s="25">
        <f t="shared" si="1"/>
        <v>1.8319999999999999</v>
      </c>
      <c r="F8" s="25">
        <f t="shared" si="2"/>
        <v>43.967999999999996</v>
      </c>
      <c r="G8" s="32">
        <f t="shared" si="3"/>
        <v>1.1812648302898998</v>
      </c>
    </row>
    <row r="9" spans="1:7">
      <c r="A9" s="15" t="s">
        <v>57</v>
      </c>
      <c r="B9" s="24">
        <v>0.2</v>
      </c>
      <c r="C9" s="27">
        <v>1600</v>
      </c>
      <c r="D9" s="25">
        <f t="shared" si="0"/>
        <v>320</v>
      </c>
      <c r="E9" s="25">
        <f t="shared" si="1"/>
        <v>12.8</v>
      </c>
      <c r="F9" s="25">
        <f t="shared" si="2"/>
        <v>307.2</v>
      </c>
      <c r="G9" s="32">
        <f t="shared" si="3"/>
        <v>8.2533787269163312</v>
      </c>
    </row>
    <row r="10" spans="1:7">
      <c r="A10" s="15" t="s">
        <v>58</v>
      </c>
      <c r="B10" s="24">
        <v>26</v>
      </c>
      <c r="C10" s="27">
        <v>9</v>
      </c>
      <c r="D10" s="25">
        <f t="shared" si="0"/>
        <v>234</v>
      </c>
      <c r="E10" s="25">
        <f t="shared" si="1"/>
        <v>9.36</v>
      </c>
      <c r="F10" s="25">
        <f t="shared" si="2"/>
        <v>224.64</v>
      </c>
      <c r="G10" s="32">
        <f t="shared" si="3"/>
        <v>6.0352831940575671</v>
      </c>
    </row>
    <row r="11" spans="1:7">
      <c r="A11" s="15" t="s">
        <v>59</v>
      </c>
      <c r="B11" s="24">
        <v>65</v>
      </c>
      <c r="C11" s="27">
        <v>4</v>
      </c>
      <c r="D11" s="25">
        <f t="shared" si="0"/>
        <v>260</v>
      </c>
      <c r="E11" s="25">
        <f t="shared" si="1"/>
        <v>10.4</v>
      </c>
      <c r="F11" s="25">
        <f t="shared" si="2"/>
        <v>249.6</v>
      </c>
      <c r="G11" s="32">
        <f t="shared" si="3"/>
        <v>6.7058702156195196</v>
      </c>
    </row>
    <row r="12" spans="1:7">
      <c r="A12" s="15" t="s">
        <v>60</v>
      </c>
      <c r="B12" s="24">
        <v>0.15</v>
      </c>
      <c r="C12" s="27">
        <v>1312</v>
      </c>
      <c r="D12" s="25">
        <f t="shared" si="0"/>
        <v>196.79999999999998</v>
      </c>
      <c r="E12" s="25">
        <f t="shared" si="1"/>
        <v>7.8719999999999999</v>
      </c>
      <c r="F12" s="25">
        <f t="shared" si="2"/>
        <v>188.928</v>
      </c>
      <c r="G12" s="32">
        <f t="shared" si="3"/>
        <v>5.0758279170535436</v>
      </c>
    </row>
    <row r="13" spans="1:7">
      <c r="A13" s="15" t="s">
        <v>61</v>
      </c>
      <c r="B13" s="24">
        <v>0.9</v>
      </c>
      <c r="C13" s="27">
        <v>958</v>
      </c>
      <c r="D13" s="25">
        <f t="shared" si="0"/>
        <v>862.2</v>
      </c>
      <c r="E13" s="25">
        <f t="shared" si="1"/>
        <v>34.488</v>
      </c>
      <c r="F13" s="25">
        <f t="shared" si="2"/>
        <v>827.71199999999999</v>
      </c>
      <c r="G13" s="32">
        <f t="shared" si="3"/>
        <v>22.237697307335189</v>
      </c>
    </row>
    <row r="14" spans="1:7">
      <c r="A14" s="15" t="s">
        <v>62</v>
      </c>
      <c r="B14" s="24">
        <v>40</v>
      </c>
      <c r="C14" s="27">
        <v>6</v>
      </c>
      <c r="D14" s="25">
        <f t="shared" si="0"/>
        <v>240</v>
      </c>
      <c r="E14" s="25">
        <f t="shared" si="1"/>
        <v>9.6</v>
      </c>
      <c r="F14" s="25">
        <f t="shared" si="2"/>
        <v>230.4</v>
      </c>
      <c r="G14" s="32">
        <f t="shared" si="3"/>
        <v>6.1900340451872484</v>
      </c>
    </row>
    <row r="15" spans="1:7">
      <c r="A15" s="15" t="s">
        <v>63</v>
      </c>
      <c r="B15" s="24">
        <v>5</v>
      </c>
      <c r="C15" s="27">
        <v>2</v>
      </c>
      <c r="D15" s="25">
        <f t="shared" si="0"/>
        <v>10</v>
      </c>
      <c r="E15" s="25">
        <f t="shared" si="1"/>
        <v>0.4</v>
      </c>
      <c r="F15" s="25">
        <f t="shared" si="2"/>
        <v>9.6</v>
      </c>
      <c r="G15" s="32">
        <f t="shared" si="3"/>
        <v>0.25791808521613535</v>
      </c>
    </row>
    <row r="16" spans="1:7">
      <c r="A16" s="15" t="s">
        <v>64</v>
      </c>
      <c r="B16" s="24">
        <v>18</v>
      </c>
      <c r="C16" s="27">
        <v>5</v>
      </c>
      <c r="D16" s="25">
        <f t="shared" si="0"/>
        <v>90</v>
      </c>
      <c r="E16" s="25">
        <f t="shared" si="1"/>
        <v>3.6</v>
      </c>
      <c r="F16" s="25">
        <f t="shared" si="2"/>
        <v>86.4</v>
      </c>
      <c r="G16" s="32">
        <f t="shared" si="3"/>
        <v>2.3212627669452184</v>
      </c>
    </row>
    <row r="17" spans="1:7">
      <c r="A17" s="15" t="s">
        <v>65</v>
      </c>
      <c r="B17" s="24">
        <v>23</v>
      </c>
      <c r="C17" s="27">
        <v>6</v>
      </c>
      <c r="D17" s="25">
        <f t="shared" si="0"/>
        <v>138</v>
      </c>
      <c r="E17" s="25">
        <f t="shared" si="1"/>
        <v>5.5200000000000005</v>
      </c>
      <c r="F17" s="25">
        <f t="shared" si="2"/>
        <v>132.47999999999999</v>
      </c>
      <c r="G17" s="32">
        <f t="shared" si="3"/>
        <v>3.5592695759826678</v>
      </c>
    </row>
    <row r="18" spans="1:7">
      <c r="A18" s="15" t="s">
        <v>66</v>
      </c>
      <c r="B18" s="24">
        <v>14</v>
      </c>
      <c r="C18" s="27">
        <v>50</v>
      </c>
      <c r="D18" s="25">
        <f t="shared" si="0"/>
        <v>700</v>
      </c>
      <c r="E18" s="25">
        <f t="shared" si="1"/>
        <v>28</v>
      </c>
      <c r="F18" s="25">
        <f t="shared" si="2"/>
        <v>672</v>
      </c>
      <c r="G18" s="32">
        <f t="shared" si="3"/>
        <v>18.054265965129474</v>
      </c>
    </row>
    <row r="19" spans="1:7">
      <c r="A19" s="15" t="s">
        <v>67</v>
      </c>
      <c r="B19" s="24">
        <v>69</v>
      </c>
      <c r="C19" s="27">
        <v>3</v>
      </c>
      <c r="D19" s="25">
        <f t="shared" si="0"/>
        <v>207</v>
      </c>
      <c r="E19" s="25">
        <f t="shared" si="1"/>
        <v>8.2799999999999994</v>
      </c>
      <c r="F19" s="25">
        <f t="shared" si="2"/>
        <v>198.72</v>
      </c>
      <c r="G19" s="32">
        <f t="shared" si="3"/>
        <v>5.3389043639740024</v>
      </c>
    </row>
    <row r="20" spans="1:7">
      <c r="A20" s="15" t="s">
        <v>68</v>
      </c>
      <c r="B20" s="24">
        <v>76.95</v>
      </c>
      <c r="C20" s="27">
        <v>2</v>
      </c>
      <c r="D20" s="25">
        <f t="shared" si="0"/>
        <v>153.9</v>
      </c>
      <c r="E20" s="25">
        <f t="shared" si="1"/>
        <v>6.1560000000000006</v>
      </c>
      <c r="F20" s="25">
        <f t="shared" si="2"/>
        <v>147.744</v>
      </c>
      <c r="G20" s="32">
        <f t="shared" si="3"/>
        <v>3.9693593314763231</v>
      </c>
    </row>
    <row r="21" spans="1:7">
      <c r="A21" s="19" t="s">
        <v>24</v>
      </c>
      <c r="C21" s="28">
        <f t="shared" ref="C21:F21" si="4">SUM(C5:C20)</f>
        <v>5018</v>
      </c>
      <c r="D21" s="26">
        <f t="shared" si="4"/>
        <v>3877.2000000000003</v>
      </c>
      <c r="E21" s="26">
        <f t="shared" si="4"/>
        <v>155.08799999999999</v>
      </c>
      <c r="F21" s="26">
        <f t="shared" si="4"/>
        <v>3722.1120000000001</v>
      </c>
      <c r="G21" s="26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63AB4B2EA1794D86B6B49103196B23" ma:contentTypeVersion="10" ma:contentTypeDescription="Create a new document." ma:contentTypeScope="" ma:versionID="7f11bba5a44056fa7b6bd0fc03113306">
  <xsd:schema xmlns:xsd="http://www.w3.org/2001/XMLSchema" xmlns:xs="http://www.w3.org/2001/XMLSchema" xmlns:p="http://schemas.microsoft.com/office/2006/metadata/properties" xmlns:ns2="83db46a7-933b-4630-abe3-f2541658066e" xmlns:ns3="904359a9-657a-42be-94d4-ee55f5e86de6" targetNamespace="http://schemas.microsoft.com/office/2006/metadata/properties" ma:root="true" ma:fieldsID="d719a51c467b3ea714b9fbd42498772a" ns2:_="" ns3:_="">
    <xsd:import namespace="83db46a7-933b-4630-abe3-f2541658066e"/>
    <xsd:import namespace="904359a9-657a-42be-94d4-ee55f5e86d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b46a7-933b-4630-abe3-f254165806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359a9-657a-42be-94d4-ee55f5e86de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69020A-4FA8-4AC5-A92D-15B8C46D2A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845BE5-B32C-47B5-8784-640DBAA5296D}"/>
</file>

<file path=customXml/itemProps3.xml><?xml version="1.0" encoding="utf-8"?>
<ds:datastoreItem xmlns:ds="http://schemas.openxmlformats.org/officeDocument/2006/customXml" ds:itemID="{EE698F90-9E79-4E64-B331-E6435BA6A70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8</vt:i4>
      </vt:variant>
    </vt:vector>
  </HeadingPairs>
  <TitlesOfParts>
    <vt:vector size="8" baseType="lpstr">
      <vt:lpstr>Summa</vt:lpstr>
      <vt:lpstr>VALMIS Summa</vt:lpstr>
      <vt:lpstr>Peruskaavat</vt:lpstr>
      <vt:lpstr>VALMIS Peruskaavat</vt:lpstr>
      <vt:lpstr>Kumulatiivinen</vt:lpstr>
      <vt:lpstr>VALMIS Kumulatiivinen</vt:lpstr>
      <vt:lpstr>Suoraviittaus</vt:lpstr>
      <vt:lpstr>VALMIS Suoraviittaus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 Nimi</dc:creator>
  <cp:lastModifiedBy>Jari Mustonen</cp:lastModifiedBy>
  <dcterms:created xsi:type="dcterms:W3CDTF">2021-01-10T15:17:22Z</dcterms:created>
  <dcterms:modified xsi:type="dcterms:W3CDTF">2021-02-15T12:19:11Z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0x0101008E63AB4B2EA1794D86B6B49103196B23</vt:lpwstr>
  </property>
</Properties>
</file>